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c du an\dua ngua yen bai\"/>
    </mc:Choice>
  </mc:AlternateContent>
  <xr:revisionPtr revIDLastSave="0" documentId="13_ncr:1_{321761D1-213B-488A-8671-16BE599A3462}" xr6:coauthVersionLast="47" xr6:coauthVersionMax="47" xr10:uidLastSave="{00000000-0000-0000-0000-000000000000}"/>
  <bookViews>
    <workbookView xWindow="-120" yWindow="-120" windowWidth="29040" windowHeight="15720" xr2:uid="{DBEE48D7-0727-476D-BDDD-1D7B923A57DF}"/>
  </bookViews>
  <sheets>
    <sheet name="Báo giá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7" i="1"/>
  <c r="F6" i="1"/>
  <c r="F9" i="1"/>
  <c r="F104" i="1"/>
  <c r="F103" i="1"/>
  <c r="A103" i="1"/>
  <c r="A104" i="1" s="1"/>
  <c r="F102" i="1"/>
  <c r="F100" i="1"/>
  <c r="F99" i="1"/>
  <c r="F82" i="1"/>
  <c r="F122" i="1"/>
  <c r="F89" i="1"/>
  <c r="F88" i="1"/>
  <c r="F87" i="1"/>
  <c r="F85" i="1"/>
  <c r="F84" i="1"/>
  <c r="F81" i="1"/>
  <c r="F80" i="1"/>
  <c r="F22" i="1"/>
  <c r="F73" i="1"/>
  <c r="F25" i="1"/>
  <c r="F24" i="1"/>
  <c r="F23" i="1"/>
  <c r="F21" i="1"/>
  <c r="D20" i="1"/>
  <c r="F20" i="1" s="1"/>
  <c r="D19" i="1"/>
  <c r="F19" i="1" s="1"/>
  <c r="F69" i="1"/>
  <c r="F15" i="1"/>
  <c r="F14" i="1"/>
  <c r="F13" i="1"/>
  <c r="F121" i="1"/>
  <c r="F120" i="1"/>
  <c r="F119" i="1"/>
  <c r="F118" i="1"/>
  <c r="F117" i="1"/>
  <c r="F106" i="1"/>
  <c r="F93" i="1"/>
  <c r="F92" i="1"/>
  <c r="F91" i="1"/>
  <c r="F78" i="1"/>
  <c r="F77" i="1"/>
  <c r="F79" i="1"/>
  <c r="F108" i="1"/>
  <c r="F74" i="1"/>
  <c r="F72" i="1"/>
  <c r="F115" i="1"/>
  <c r="F114" i="1"/>
  <c r="F113" i="1"/>
  <c r="F112" i="1"/>
  <c r="F111" i="1"/>
  <c r="F107" i="1"/>
  <c r="F71" i="1"/>
  <c r="F109" i="1"/>
  <c r="F98" i="1"/>
  <c r="F97" i="1"/>
  <c r="F96" i="1"/>
  <c r="A96" i="1"/>
  <c r="F95" i="1"/>
  <c r="F123" i="1" l="1"/>
  <c r="F124" i="1" s="1"/>
  <c r="F125" i="1" s="1"/>
  <c r="F16" i="1"/>
</calcChain>
</file>

<file path=xl/sharedStrings.xml><?xml version="1.0" encoding="utf-8"?>
<sst xmlns="http://schemas.openxmlformats.org/spreadsheetml/2006/main" count="223" uniqueCount="159">
  <si>
    <t xml:space="preserve">CÔNG TY TNHH TRUYỀN THÔNG QUỐC TẾ Á CHÂU - MST: 0105544261
Hà Nội: 253 Ngõ Văn Chương, Khâm Thiên, Đống Đa, Hà Nội - T7 1110 Times City, 458 Minh Khai, Hai Bà Trưng, Hà Nội - 404 Ngọc Lâm, Phường Gia Thụy, Quận Long Biên, Hà Nội.
TPHCM: 231/59/8 Cách Mạng Tháng 8, Phường 5, Quận Tân Bình, TP.HCM.
Đà Nẵng: 168 Trần Phú, Quận Hải Châu, Đà Nẵng.
Tel: 093 961 9998 - 093 885 9998 - 043 8272 979
Website: sukienachau.com - achau.vn             Email: achausukien@gmail.com				</t>
  </si>
  <si>
    <t>STT</t>
  </si>
  <si>
    <t>HẠNG MỤC</t>
  </si>
  <si>
    <t>ĐVT</t>
  </si>
  <si>
    <t>SỐ LƯỢNG</t>
  </si>
  <si>
    <t>ĐƠN GIÁ</t>
  </si>
  <si>
    <t>THÀNH TIỀN</t>
  </si>
  <si>
    <t>GHI CHÚ</t>
  </si>
  <si>
    <t>gói</t>
  </si>
  <si>
    <t>máy</t>
  </si>
  <si>
    <t>m2</t>
  </si>
  <si>
    <t>cái</t>
  </si>
  <si>
    <t>người</t>
  </si>
  <si>
    <t>bộ</t>
  </si>
  <si>
    <t>Chụp hình sự kiện</t>
  </si>
  <si>
    <t>Chi phí vận chuyển - lắp đặt - tháo dỡ thiết bị ( 2 chiều)</t>
  </si>
  <si>
    <t>chiều</t>
  </si>
  <si>
    <t>TỔNG</t>
  </si>
  <si>
    <t>VAT 8%</t>
  </si>
  <si>
    <t>TỔNG CỘNG</t>
  </si>
  <si>
    <t>A. THIẾT BỊ SỰ KIỆN</t>
  </si>
  <si>
    <t>B. NHÂN SỰ SỰ KIỆN</t>
  </si>
  <si>
    <t>C. CHI PHÍ KHÁC</t>
  </si>
  <si>
    <r>
      <t xml:space="preserve">Sáng tác Bài ca công ty
</t>
    </r>
    <r>
      <rPr>
        <sz val="11"/>
        <color theme="1"/>
        <rFont val="Cambria"/>
        <family val="1"/>
      </rPr>
      <t>Bao gồm: lên ý tưởng, xây dựng lời bài hát, viết tiết tấu và giai điệu</t>
    </r>
  </si>
  <si>
    <t>Hoà âm - phối khí</t>
  </si>
  <si>
    <t>Ca sĩ thu âm</t>
  </si>
  <si>
    <t>Thu âm ca khúc</t>
  </si>
  <si>
    <t>Chi phí mua bản quyền bài hát</t>
  </si>
  <si>
    <t>*Lưu ý: bảng báo giá này có hiệu lực trong vòng 02 tháng kể từ ngày báo giá (06/09/2023 - 06/11/2023)</t>
  </si>
  <si>
    <t>Hoa cài áo đại biểu</t>
  </si>
  <si>
    <t>THIẾT BỊ SÂN KHẤU</t>
  </si>
  <si>
    <r>
      <t xml:space="preserve">Ca sĩ Vân Lii
</t>
    </r>
    <r>
      <rPr>
        <sz val="11"/>
        <rFont val="Cambria"/>
        <family val="1"/>
      </rPr>
      <t>Nữ ca sĩ với chất giọng nội lực và khoẻ. 
The voice 2019 
Link: https://www.youtube.com/@ThaoVanTheVoice/featured</t>
    </r>
  </si>
  <si>
    <r>
      <t xml:space="preserve">Ca sĩ Bùi Hoàng Yến
</t>
    </r>
    <r>
      <rPr>
        <sz val="11"/>
        <rFont val="Cambria"/>
        <family val="1"/>
      </rPr>
      <t>Nữ có khả năng hát nhiều thứ tiếng.</t>
    </r>
    <r>
      <rPr>
        <b/>
        <sz val="11"/>
        <rFont val="Cambria"/>
        <family val="1"/>
      </rPr>
      <t xml:space="preserve">
</t>
    </r>
    <r>
      <rPr>
        <sz val="11"/>
        <rFont val="Cambria"/>
        <family val="1"/>
      </rPr>
      <t>The Voice 2017 | Quán quân Tiếng hát Việt - Trung 2018
Ca sĩ Nhà hát Ca Múa Nhạc Việt Nam</t>
    </r>
    <r>
      <rPr>
        <b/>
        <sz val="11"/>
        <rFont val="Cambria"/>
        <family val="1"/>
      </rPr>
      <t xml:space="preserve">
</t>
    </r>
    <r>
      <rPr>
        <sz val="11"/>
        <rFont val="Cambria"/>
        <family val="1"/>
      </rPr>
      <t>Link: https://www.youtube.com/@buihoangyenofficial/featured</t>
    </r>
  </si>
  <si>
    <r>
      <t xml:space="preserve">Ca sĩ Việt Sơn 
</t>
    </r>
    <r>
      <rPr>
        <sz val="11"/>
        <rFont val="Cambria"/>
        <family val="1"/>
      </rPr>
      <t>Nam ca sĩ - nhạc sĩ với phong cách US-UK, chất giọng cao và sáng, có khả năng khuấy động sân khấu.
Á Quân cuộc thi Let's Get Loud 2010</t>
    </r>
    <r>
      <rPr>
        <b/>
        <sz val="11"/>
        <rFont val="Cambria"/>
        <family val="1"/>
      </rPr>
      <t xml:space="preserve">
</t>
    </r>
    <r>
      <rPr>
        <sz val="11"/>
        <rFont val="Cambria"/>
        <family val="1"/>
      </rPr>
      <t>Link: https://www.youtube.com/@anthonyvietson7314/featured</t>
    </r>
  </si>
  <si>
    <t>NHÂN SỰ PHỤC VỤ CHƯƠNG TRÌNH</t>
  </si>
  <si>
    <r>
      <t xml:space="preserve">Chi phí thiết kế 3D
</t>
    </r>
    <r>
      <rPr>
        <sz val="11"/>
        <color theme="1"/>
        <rFont val="Cambria"/>
        <family val="1"/>
      </rPr>
      <t>Thiết kế phối cảnh không gian và sân khấu mỹ thuật</t>
    </r>
  </si>
  <si>
    <r>
      <t xml:space="preserve">Thiệp mời
</t>
    </r>
    <r>
      <rPr>
        <sz val="11"/>
        <rFont val="Cambria"/>
        <family val="1"/>
      </rPr>
      <t>Chất liệu giấy mỹ thuật, gồm phong bì và ruột thiệp bên trong</t>
    </r>
  </si>
  <si>
    <t>Chi phí quay phim</t>
  </si>
  <si>
    <t>Chi phí hậu kỳ</t>
  </si>
  <si>
    <t xml:space="preserve">Chi phí xây dựng kịch bản </t>
  </si>
  <si>
    <t>Chi phí lồng tiếng</t>
  </si>
  <si>
    <t>Chi phí đi lại của ekip</t>
  </si>
  <si>
    <t>A. ĐỊA ĐIỂM TỔ CHỨC</t>
  </si>
  <si>
    <t xml:space="preserve">                      BÁO GIÁ DỰ TOÁN ĐÊM NHẠC "GÓT NGỰA THANH ÂM"</t>
  </si>
  <si>
    <t>KHU VỰC FOH</t>
  </si>
  <si>
    <t>Chi phí ghế banquets cho đại biểu</t>
  </si>
  <si>
    <t>Bàn đại biểu IBM</t>
  </si>
  <si>
    <t>Bộ ly thủy tinh và chai nước thủy tinh</t>
  </si>
  <si>
    <t>bát</t>
  </si>
  <si>
    <t>Bát hoa để bàn đại biểu</t>
  </si>
  <si>
    <t>50</t>
  </si>
  <si>
    <t>Mixer</t>
  </si>
  <si>
    <t>Mixer Digital M32R</t>
  </si>
  <si>
    <t>01</t>
  </si>
  <si>
    <t>Rack</t>
  </si>
  <si>
    <t>Rack DL 32</t>
  </si>
  <si>
    <t>02</t>
  </si>
  <si>
    <t xml:space="preserve">Monitor </t>
  </si>
  <si>
    <t>F112</t>
  </si>
  <si>
    <t>Mirco</t>
  </si>
  <si>
    <t xml:space="preserve">inear </t>
  </si>
  <si>
    <t>Share Wireless UR4D</t>
  </si>
  <si>
    <t>06</t>
  </si>
  <si>
    <t>Bộ xử lý</t>
  </si>
  <si>
    <t xml:space="preserve">Amply </t>
  </si>
  <si>
    <t>ESS</t>
  </si>
  <si>
    <t>Voltage stabilizer lioa</t>
  </si>
  <si>
    <t>Audi link</t>
  </si>
  <si>
    <t>Chân Mic k&amp;m</t>
  </si>
  <si>
    <t>08</t>
  </si>
  <si>
    <t>Nguồn và tín hiệu</t>
  </si>
  <si>
    <t>Hộp cáp tín hiệu 08 kênh</t>
  </si>
  <si>
    <t>Cáp tín hiệu 3m</t>
  </si>
  <si>
    <t>20</t>
  </si>
  <si>
    <t>Cáp tín hiệu 5m</t>
  </si>
  <si>
    <t>05</t>
  </si>
  <si>
    <t>Cáp tín hiệu 10m</t>
  </si>
  <si>
    <t>Hệ thống điện nguồn và Phụ kiện</t>
  </si>
  <si>
    <t>Tủ nguồn 3pha 100 A</t>
  </si>
  <si>
    <t>01SET</t>
  </si>
  <si>
    <t>01 kỹ thuật viên chạy nhạc - 01 kỹ thuật viên đọc cue - 01 kỹ thuật viên điều chỉnh mixer</t>
  </si>
  <si>
    <t xml:space="preserve">gói </t>
  </si>
  <si>
    <t>HỆ THỐNG ÂM THANH DAS EURO40</t>
  </si>
  <si>
    <t>linearray das Euro40</t>
  </si>
  <si>
    <t>Super Bass</t>
  </si>
  <si>
    <t>Center</t>
  </si>
  <si>
    <t>24</t>
  </si>
  <si>
    <t>12</t>
  </si>
  <si>
    <t>HỆ THỐNG ÁNH SÁNG</t>
  </si>
  <si>
    <t>Bàn điều khiển tiger touch II / MA2 on PC command wing</t>
  </si>
  <si>
    <t xml:space="preserve">beam 450 </t>
  </si>
  <si>
    <t xml:space="preserve">beam 350 spost </t>
  </si>
  <si>
    <t>stroke RGB</t>
  </si>
  <si>
    <t xml:space="preserve">parled 64w </t>
  </si>
  <si>
    <t xml:space="preserve">máy khói Haze </t>
  </si>
  <si>
    <t xml:space="preserve">đèn follow </t>
  </si>
  <si>
    <t xml:space="preserve">antari zr1500 </t>
  </si>
  <si>
    <t xml:space="preserve">dimmer pack 12 channel </t>
  </si>
  <si>
    <t xml:space="preserve">tủ C.B </t>
  </si>
  <si>
    <t xml:space="preserve">Chân quay treo đèn </t>
  </si>
  <si>
    <t>01 kỹ thuật viên chạy tín hiệu - 01 kỹ thuật set cue đèn - 01 kỹ thuật viên chạy cue đèn</t>
  </si>
  <si>
    <t>-</t>
  </si>
  <si>
    <t>FOC</t>
  </si>
  <si>
    <r>
      <t xml:space="preserve">Màn hình LED sân khấu
</t>
    </r>
    <r>
      <rPr>
        <sz val="11"/>
        <rFont val="Cambria"/>
        <family val="1"/>
      </rPr>
      <t>Led P3.91 siêu nét, độ phân giải cao
KT 24m ngang x 6m cao</t>
    </r>
  </si>
  <si>
    <t>lớp 1: 24 x 6
lớp 2: 24 x 5
lớp 3: 24 x 4
lớp 4: 24 x 3
lớp 5: 24 x 2</t>
  </si>
  <si>
    <t>m3</t>
  </si>
  <si>
    <t>Khi led + sàn ngoài trời cao trên 4m, bắt buộc phải sử dụng layer truss để đảm bảo an toàn</t>
  </si>
  <si>
    <t>HIỆU ỨNG KHU VỰC SÂN KHẤU</t>
  </si>
  <si>
    <t>Hệ thống bàn nâng sân khấu</t>
  </si>
  <si>
    <t>DÀN LAYER TRUSS PHỤC VỤ CHƯƠNG TRÌNH
(TREO LED - TREO ÂM THANH - TREO ÁNH SÁNG)</t>
  </si>
  <si>
    <t>Formex ốp màn hình LED, tạo hình đồi núi màn hình LED</t>
  </si>
  <si>
    <t>Dây led matrix đi xung quanh viền sân khấu và bo quanh màn hình LED</t>
  </si>
  <si>
    <t>Hệ thống sàn và vách quây kỹ thuật</t>
  </si>
  <si>
    <r>
      <t xml:space="preserve">Nhà thay đồ cho diễn viên
</t>
    </r>
    <r>
      <rPr>
        <sz val="11"/>
        <rFont val="Cambria"/>
        <family val="1"/>
      </rPr>
      <t>nhà bạt rút 3x3, màu trắng, quây 4 mặt, có cửa</t>
    </r>
  </si>
  <si>
    <t>Hệ thống pháo lửa</t>
  </si>
  <si>
    <t>Hệ thống khói phụt CO2 kết hợp kim tuyến</t>
  </si>
  <si>
    <t>Hiệu ứng pháo điện xoay trên cao và hiệu ứng pháo nổ kim tuyến</t>
  </si>
  <si>
    <r>
      <t xml:space="preserve">Sàn sân khấu 
</t>
    </r>
    <r>
      <rPr>
        <sz val="11"/>
        <rFont val="Cambria"/>
        <family val="1"/>
      </rPr>
      <t>KT 24m ngang x 8m sâu x 1m cao</t>
    </r>
  </si>
  <si>
    <t>Bậc tam cấp tạo hình mỹ thuật</t>
  </si>
  <si>
    <t>Tốp múa vũ điệu xòe hoa của Yên Bái</t>
  </si>
  <si>
    <t>cần sự chỉ đạo của tỉnh để mời diễn viên tại tỉnh</t>
  </si>
  <si>
    <t>tốp múa hoạt cảnh hoa sen bài "một vòng Việt Nam"</t>
  </si>
  <si>
    <t>tốp múa hoạt cảnh anh hùng dân tộc bài "hào khí Việt Nam"</t>
  </si>
  <si>
    <t>tốp múa carnaval cưỡi ngựa</t>
  </si>
  <si>
    <t>Hoòa tấu nhạc cụ dân tộc "giao hưởng khèn trống"</t>
  </si>
  <si>
    <t>Tốp múa mashup về mùa xuân (3 bài)</t>
  </si>
  <si>
    <t>Tiết mục nhảy flashmob bài hát "sẽ chiến thắng"</t>
  </si>
  <si>
    <t>CHƯƠNG 1: GIẤC MƠ ĐẠI NGÀN</t>
  </si>
  <si>
    <t>CHƯƠNG 2: HƠI THỞ CỦA THỜI ĐẠI</t>
  </si>
  <si>
    <t>CHƯƠNG 3: LUỒNG SINH KHÍ MỚI</t>
  </si>
  <si>
    <t>Múa hoạt cảnh robot</t>
  </si>
  <si>
    <t>Múa hoạt cảnh lông chim</t>
  </si>
  <si>
    <t>Nhảy hoạt cảnh: Việt Nam là những chuyến đi</t>
  </si>
  <si>
    <t>CA SĨ BIỂU DIỄN</t>
  </si>
  <si>
    <r>
      <t xml:space="preserve">Chi phí thiết kế 2D
</t>
    </r>
    <r>
      <rPr>
        <sz val="11"/>
        <color indexed="8"/>
        <rFont val="Cambria"/>
        <family val="1"/>
      </rPr>
      <t>Thiết kế kv, hashtag, standee, background chính và các ấn phẩm liên quan</t>
    </r>
  </si>
  <si>
    <t>ekip tốt nhất VN</t>
  </si>
  <si>
    <t>E. VIDEO PHÓNG SỰ</t>
  </si>
  <si>
    <t>Chi phsi thuê khách mời</t>
  </si>
  <si>
    <t>hạng mục này chưa thể báo giá cụ thể, vì còn liên quan đến chỉ thị của Tỉnh, và số lượng khách mời</t>
  </si>
  <si>
    <t>Tốp múa "mời anh về Tây Bắc</t>
  </si>
  <si>
    <r>
      <t xml:space="preserve">Lễ tân đón khách
</t>
    </r>
    <r>
      <rPr>
        <sz val="11"/>
        <color indexed="8"/>
        <rFont val="Cambria"/>
        <family val="1"/>
      </rPr>
      <t>Đón khách và phục vụ các công việc trong sự kiện</t>
    </r>
    <r>
      <rPr>
        <b/>
        <sz val="11"/>
        <color theme="1"/>
        <rFont val="Cambria"/>
        <family val="1"/>
      </rPr>
      <t xml:space="preserve"> </t>
    </r>
    <r>
      <rPr>
        <sz val="11"/>
        <color theme="1"/>
        <rFont val="Cambria"/>
        <family val="1"/>
      </rPr>
      <t>như bốc thăm trúng thưởng, check-in đầu giờ, …</t>
    </r>
  </si>
  <si>
    <r>
      <t xml:space="preserve">Trang phục lễ tân
</t>
    </r>
    <r>
      <rPr>
        <sz val="11"/>
        <color indexed="8"/>
        <rFont val="Cambria"/>
        <family val="1"/>
      </rPr>
      <t>Trang phục áo dài hoặc váy đầm dạ hội theo màu doanh nghiệp</t>
    </r>
  </si>
  <si>
    <r>
      <t xml:space="preserve">Quay phim sự kiện
</t>
    </r>
    <r>
      <rPr>
        <sz val="11"/>
        <color indexed="8"/>
        <rFont val="Cambria"/>
        <family val="1"/>
      </rPr>
      <t>Gồm 02 Gymbal quay highlight toàn cảnh sự kiện 
Gồm 02 máy full quay toàn bộ sân khấu và tổng quan</t>
    </r>
  </si>
  <si>
    <t>flycam</t>
  </si>
  <si>
    <r>
      <t xml:space="preserve">bàn trộn hình
</t>
    </r>
    <r>
      <rPr>
        <sz val="11"/>
        <color theme="1"/>
        <rFont val="Cambria"/>
        <family val="1"/>
      </rPr>
      <t>phục vụ cho livestream hoặc livecam</t>
    </r>
  </si>
  <si>
    <t>buổi</t>
  </si>
  <si>
    <t>EKIP TỔ CHỨC CHƯƠNG TRÌNH</t>
  </si>
  <si>
    <r>
      <t xml:space="preserve">Tổng đạo diễn
</t>
    </r>
    <r>
      <rPr>
        <sz val="11"/>
        <color theme="1"/>
        <rFont val="Cambria"/>
        <family val="1"/>
      </rPr>
      <t>Đào Duy Thiện Bảo</t>
    </r>
  </si>
  <si>
    <t>show</t>
  </si>
  <si>
    <t>Giám đốc nghệ thuật / biên đạo tiết mục</t>
  </si>
  <si>
    <t>D. PHƯƠNG ÁN "BÀI CA VỀ TRƯỜNG ĐUA NGỰA</t>
  </si>
  <si>
    <t>daylight</t>
  </si>
  <si>
    <t>DAS Series</t>
  </si>
  <si>
    <r>
      <t xml:space="preserve">Ekip phục vụ chương trình
</t>
    </r>
    <r>
      <rPr>
        <sz val="11"/>
        <color theme="1"/>
        <rFont val="Cambria"/>
        <family val="1"/>
      </rPr>
      <t>tổng điều phối, team backstage
stage manager, perfomance manager, runner, helper, follow MC, …</t>
    </r>
  </si>
  <si>
    <t>A. GÓI Ý TƯỞNG SÁNG TẠO</t>
  </si>
  <si>
    <t>free nếu sử dụng trọn gói dịch vụ</t>
  </si>
  <si>
    <t>Gói biên tập, lời bình, voice off, mc</t>
  </si>
  <si>
    <t>Gói ý tưởng sáng tạo concept/ ideas
kịch bản backstage / kịch bản kỹ thuật / kịch bản performance / kế hoạch triển khai</t>
  </si>
  <si>
    <t>Video graphic phục vụ cho toàn bộ chương trình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</si>
</sst>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\ _₫_-;\-* #,##0\ _₫_-;_-* &quot;-&quot;??\ _₫_-;_-@_-"/>
  </numFmts>
  <fonts count="2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Cambria"/>
      <family val="1"/>
    </font>
    <font>
      <b/>
      <sz val="15"/>
      <color rgb="FF000000"/>
      <name val="Cambria"/>
      <family val="1"/>
    </font>
    <font>
      <b/>
      <sz val="18"/>
      <color rgb="FF000000"/>
      <name val="Cambria"/>
      <family val="1"/>
    </font>
    <font>
      <b/>
      <sz val="11"/>
      <color theme="0"/>
      <name val="Cambria"/>
      <family val="1"/>
      <charset val="163"/>
    </font>
    <font>
      <b/>
      <sz val="11"/>
      <name val="Cambria"/>
      <family val="1"/>
      <charset val="163"/>
    </font>
    <font>
      <sz val="11"/>
      <color theme="1"/>
      <name val="Cambria"/>
      <family val="1"/>
      <charset val="163"/>
    </font>
    <font>
      <b/>
      <sz val="11"/>
      <name val="Cambria"/>
      <family val="1"/>
    </font>
    <font>
      <sz val="11"/>
      <name val="Cambria"/>
      <family val="1"/>
    </font>
    <font>
      <b/>
      <sz val="11"/>
      <color rgb="FFFF0000"/>
      <name val="Cambria"/>
      <family val="1"/>
    </font>
    <font>
      <b/>
      <sz val="11"/>
      <color theme="0"/>
      <name val="Cambria"/>
      <family val="1"/>
    </font>
    <font>
      <sz val="11"/>
      <color indexed="8"/>
      <name val="Cambria"/>
      <family val="1"/>
    </font>
    <font>
      <sz val="11"/>
      <color theme="1"/>
      <name val="Cambria"/>
      <family val="1"/>
    </font>
    <font>
      <b/>
      <i/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11"/>
      <color indexed="8"/>
      <name val="Cambria"/>
      <family val="1"/>
    </font>
    <font>
      <b/>
      <sz val="10"/>
      <color theme="1"/>
      <name val="Cambria "/>
    </font>
    <font>
      <sz val="14"/>
      <color theme="1"/>
      <name val="Cambria"/>
      <family val="1"/>
    </font>
    <font>
      <sz val="11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left" vertical="center"/>
    </xf>
    <xf numFmtId="49" fontId="16" fillId="4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165" fontId="15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65" fontId="15" fillId="0" borderId="2" xfId="1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5" fontId="15" fillId="0" borderId="7" xfId="1" applyNumberFormat="1" applyFont="1" applyBorder="1" applyAlignment="1">
      <alignment horizontal="right" vertical="center" wrapText="1"/>
    </xf>
    <xf numFmtId="165" fontId="15" fillId="0" borderId="7" xfId="1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224931</xdr:colOff>
      <xdr:row>1</xdr:row>
      <xdr:rowOff>130152</xdr:rowOff>
    </xdr:from>
    <xdr:to>
      <xdr:col>1</xdr:col>
      <xdr:colOff>911114</xdr:colOff>
      <xdr:row>1</xdr:row>
      <xdr:rowOff>667362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41E1DBB-4F91-421F-90DF-A377E373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31" y="1823485"/>
          <a:ext cx="1335294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96621-9511-4A35-8B0F-39D2A659E570}">
  <dimension ref="A1:CS126"/>
  <sheetViews>
    <sheetView tabSelected="1" topLeftCell="A109" zoomScale="112" workbookViewId="0">
      <selection activeCell="B114" sqref="B114"/>
    </sheetView>
  </sheetViews>
  <sheetFormatPr defaultColWidth="8.85546875" defaultRowHeight="15"/>
  <cols>
    <col min="1" max="1" width="8.42578125" customWidth="1"/>
    <col min="2" max="2" width="36.7109375" customWidth="1"/>
    <col min="3" max="3" width="10.85546875" customWidth="1"/>
    <col min="4" max="4" width="11.7109375" customWidth="1"/>
    <col min="5" max="5" width="15.28515625" customWidth="1"/>
    <col min="6" max="6" width="16" customWidth="1"/>
    <col min="7" max="7" width="18.42578125" customWidth="1"/>
  </cols>
  <sheetData>
    <row r="1" spans="1:7" ht="132.94999999999999" customHeight="1">
      <c r="A1" s="51" t="s">
        <v>0</v>
      </c>
      <c r="B1" s="51"/>
      <c r="C1" s="51"/>
      <c r="D1" s="51"/>
      <c r="E1" s="51"/>
      <c r="F1" s="51"/>
      <c r="G1" s="51"/>
    </row>
    <row r="2" spans="1:7" ht="60" customHeight="1">
      <c r="A2" s="52" t="s">
        <v>43</v>
      </c>
      <c r="B2" s="53"/>
      <c r="C2" s="53"/>
      <c r="D2" s="53"/>
      <c r="E2" s="53"/>
      <c r="F2" s="53"/>
      <c r="G2" s="53"/>
    </row>
    <row r="3" spans="1:7" ht="3.6" customHeight="1">
      <c r="A3" s="53"/>
      <c r="B3" s="53"/>
      <c r="C3" s="53"/>
      <c r="D3" s="53"/>
      <c r="E3" s="53"/>
      <c r="F3" s="53"/>
      <c r="G3" s="53"/>
    </row>
    <row r="4" spans="1:7" ht="30.95" customHeight="1">
      <c r="A4" s="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2" t="s">
        <v>6</v>
      </c>
      <c r="G4" s="1" t="s">
        <v>7</v>
      </c>
    </row>
    <row r="5" spans="1:7" ht="26.85" customHeight="1">
      <c r="A5" s="50" t="s">
        <v>154</v>
      </c>
      <c r="B5" s="50"/>
      <c r="C5" s="50"/>
      <c r="D5" s="50"/>
      <c r="E5" s="50"/>
      <c r="F5" s="50"/>
      <c r="G5" s="50"/>
    </row>
    <row r="6" spans="1:7" ht="57">
      <c r="A6" s="3">
        <v>1</v>
      </c>
      <c r="B6" s="9" t="s">
        <v>134</v>
      </c>
      <c r="C6" s="5" t="s">
        <v>8</v>
      </c>
      <c r="D6" s="5">
        <v>1</v>
      </c>
      <c r="E6" s="6">
        <v>15000000</v>
      </c>
      <c r="F6" s="6">
        <f t="shared" ref="F6:F7" si="0">E6*D6</f>
        <v>15000000</v>
      </c>
      <c r="G6" s="5"/>
    </row>
    <row r="7" spans="1:7" ht="50.1" customHeight="1">
      <c r="A7" s="3">
        <v>2</v>
      </c>
      <c r="B7" s="9" t="s">
        <v>35</v>
      </c>
      <c r="C7" s="5" t="s">
        <v>8</v>
      </c>
      <c r="D7" s="5">
        <v>1</v>
      </c>
      <c r="E7" s="6">
        <v>20000000</v>
      </c>
      <c r="F7" s="6">
        <f t="shared" si="0"/>
        <v>20000000</v>
      </c>
      <c r="G7" s="5"/>
    </row>
    <row r="8" spans="1:7" ht="71.25">
      <c r="A8" s="3">
        <v>3</v>
      </c>
      <c r="B8" s="4" t="s">
        <v>157</v>
      </c>
      <c r="C8" s="5" t="s">
        <v>8</v>
      </c>
      <c r="D8" s="5">
        <v>1</v>
      </c>
      <c r="E8" s="6">
        <v>20000000</v>
      </c>
      <c r="F8" s="6" t="s">
        <v>102</v>
      </c>
      <c r="G8" s="10" t="s">
        <v>155</v>
      </c>
    </row>
    <row r="9" spans="1:7" ht="45" customHeight="1">
      <c r="A9" s="3">
        <v>4</v>
      </c>
      <c r="B9" s="4" t="s">
        <v>156</v>
      </c>
      <c r="C9" s="5" t="s">
        <v>8</v>
      </c>
      <c r="D9" s="5">
        <v>1</v>
      </c>
      <c r="E9" s="6">
        <v>7000000</v>
      </c>
      <c r="F9" s="6">
        <f t="shared" ref="F9" si="1">D9*E9</f>
        <v>7000000</v>
      </c>
      <c r="G9" s="10"/>
    </row>
    <row r="10" spans="1:7" ht="42" customHeight="1">
      <c r="A10" s="3">
        <v>5</v>
      </c>
      <c r="B10" s="9" t="s">
        <v>158</v>
      </c>
      <c r="C10" s="5" t="s">
        <v>8</v>
      </c>
      <c r="D10" s="5">
        <v>1</v>
      </c>
      <c r="E10" s="6">
        <v>100000000</v>
      </c>
      <c r="F10" s="6">
        <f t="shared" ref="F10" si="2">E10*D10</f>
        <v>100000000</v>
      </c>
      <c r="G10" s="5" t="s">
        <v>135</v>
      </c>
    </row>
    <row r="11" spans="1:7" ht="26.85" customHeight="1">
      <c r="A11" s="50" t="s">
        <v>42</v>
      </c>
      <c r="B11" s="50"/>
      <c r="C11" s="50"/>
      <c r="D11" s="50"/>
      <c r="E11" s="50"/>
      <c r="F11" s="50"/>
      <c r="G11" s="50"/>
    </row>
    <row r="12" spans="1:7" ht="26.85" customHeight="1">
      <c r="A12" s="38" t="s">
        <v>44</v>
      </c>
      <c r="B12" s="39"/>
      <c r="C12" s="39"/>
      <c r="D12" s="39"/>
      <c r="E12" s="39"/>
      <c r="F12" s="39"/>
      <c r="G12" s="40"/>
    </row>
    <row r="13" spans="1:7" ht="45" customHeight="1">
      <c r="A13" s="3">
        <v>1</v>
      </c>
      <c r="B13" s="4" t="s">
        <v>45</v>
      </c>
      <c r="C13" s="5" t="s">
        <v>11</v>
      </c>
      <c r="D13" s="5">
        <v>200</v>
      </c>
      <c r="E13" s="6">
        <v>40000</v>
      </c>
      <c r="F13" s="6">
        <f>D13*E13</f>
        <v>8000000</v>
      </c>
      <c r="G13" s="10"/>
    </row>
    <row r="14" spans="1:7" ht="45" customHeight="1">
      <c r="A14" s="3">
        <v>2</v>
      </c>
      <c r="B14" s="4" t="s">
        <v>46</v>
      </c>
      <c r="C14" s="5" t="s">
        <v>11</v>
      </c>
      <c r="D14" s="5">
        <v>50</v>
      </c>
      <c r="E14" s="6">
        <v>120000</v>
      </c>
      <c r="F14" s="6">
        <f t="shared" ref="F14:F16" si="3">D14*E14</f>
        <v>6000000</v>
      </c>
      <c r="G14" s="10"/>
    </row>
    <row r="15" spans="1:7" ht="45" customHeight="1">
      <c r="A15" s="3">
        <v>3</v>
      </c>
      <c r="B15" s="4" t="s">
        <v>47</v>
      </c>
      <c r="C15" s="5" t="s">
        <v>13</v>
      </c>
      <c r="D15" s="5">
        <v>50</v>
      </c>
      <c r="E15" s="6">
        <v>120000</v>
      </c>
      <c r="F15" s="6">
        <f t="shared" si="3"/>
        <v>6000000</v>
      </c>
      <c r="G15" s="10"/>
    </row>
    <row r="16" spans="1:7" ht="45" customHeight="1">
      <c r="A16" s="3">
        <v>4</v>
      </c>
      <c r="B16" s="4" t="s">
        <v>49</v>
      </c>
      <c r="C16" s="5" t="s">
        <v>48</v>
      </c>
      <c r="D16" s="18" t="s">
        <v>50</v>
      </c>
      <c r="E16" s="6">
        <v>300000</v>
      </c>
      <c r="F16" s="6">
        <f t="shared" si="3"/>
        <v>15000000</v>
      </c>
      <c r="G16" s="12"/>
    </row>
    <row r="17" spans="1:7" ht="26.85" customHeight="1">
      <c r="A17" s="50" t="s">
        <v>20</v>
      </c>
      <c r="B17" s="50"/>
      <c r="C17" s="50"/>
      <c r="D17" s="50"/>
      <c r="E17" s="50"/>
      <c r="F17" s="50"/>
      <c r="G17" s="50"/>
    </row>
    <row r="18" spans="1:7" ht="26.85" customHeight="1">
      <c r="A18" s="38" t="s">
        <v>30</v>
      </c>
      <c r="B18" s="39"/>
      <c r="C18" s="39"/>
      <c r="D18" s="39"/>
      <c r="E18" s="39"/>
      <c r="F18" s="39"/>
      <c r="G18" s="40"/>
    </row>
    <row r="19" spans="1:7" ht="64.349999999999994" customHeight="1">
      <c r="A19" s="3">
        <v>1</v>
      </c>
      <c r="B19" s="4" t="s">
        <v>103</v>
      </c>
      <c r="C19" s="5" t="s">
        <v>10</v>
      </c>
      <c r="D19" s="5">
        <f>24*5.5</f>
        <v>132</v>
      </c>
      <c r="E19" s="6">
        <v>700000</v>
      </c>
      <c r="F19" s="6">
        <f t="shared" ref="F19" si="4">D19*E19</f>
        <v>92400000</v>
      </c>
      <c r="G19" s="10"/>
    </row>
    <row r="20" spans="1:7" ht="35.1" customHeight="1">
      <c r="A20" s="3">
        <v>2</v>
      </c>
      <c r="B20" s="4" t="s">
        <v>117</v>
      </c>
      <c r="C20" s="5" t="s">
        <v>10</v>
      </c>
      <c r="D20" s="5">
        <f>24*8</f>
        <v>192</v>
      </c>
      <c r="E20" s="6">
        <v>180000</v>
      </c>
      <c r="F20" s="6">
        <f>D20*E20</f>
        <v>34560000</v>
      </c>
      <c r="G20" s="10"/>
    </row>
    <row r="21" spans="1:7" ht="35.1" customHeight="1">
      <c r="A21" s="3">
        <v>3</v>
      </c>
      <c r="B21" s="4" t="s">
        <v>110</v>
      </c>
      <c r="C21" s="5" t="s">
        <v>8</v>
      </c>
      <c r="D21" s="5">
        <v>1</v>
      </c>
      <c r="E21" s="6">
        <v>80000000</v>
      </c>
      <c r="F21" s="6">
        <f>D21*E21</f>
        <v>80000000</v>
      </c>
      <c r="G21" s="10"/>
    </row>
    <row r="22" spans="1:7" ht="35.1" customHeight="1">
      <c r="A22" s="3">
        <v>2</v>
      </c>
      <c r="B22" s="4" t="s">
        <v>118</v>
      </c>
      <c r="C22" s="5" t="s">
        <v>8</v>
      </c>
      <c r="D22" s="5">
        <v>1</v>
      </c>
      <c r="E22" s="6">
        <v>35000000</v>
      </c>
      <c r="F22" s="6">
        <f>D22*E22</f>
        <v>35000000</v>
      </c>
      <c r="G22" s="10"/>
    </row>
    <row r="23" spans="1:7" ht="35.1" customHeight="1">
      <c r="A23" s="3">
        <v>4</v>
      </c>
      <c r="B23" s="4" t="s">
        <v>111</v>
      </c>
      <c r="C23" s="5" t="s">
        <v>8</v>
      </c>
      <c r="D23" s="5">
        <v>1</v>
      </c>
      <c r="E23" s="6">
        <v>70000000</v>
      </c>
      <c r="F23" s="6">
        <f>D23*E23</f>
        <v>70000000</v>
      </c>
      <c r="G23" s="10"/>
    </row>
    <row r="24" spans="1:7" ht="35.1" customHeight="1">
      <c r="A24" s="3">
        <v>4</v>
      </c>
      <c r="B24" s="4" t="s">
        <v>112</v>
      </c>
      <c r="C24" s="5" t="s">
        <v>8</v>
      </c>
      <c r="D24" s="5">
        <v>1</v>
      </c>
      <c r="E24" s="6">
        <v>5000000</v>
      </c>
      <c r="F24" s="6">
        <f>D24*E24</f>
        <v>5000000</v>
      </c>
      <c r="G24" s="10"/>
    </row>
    <row r="25" spans="1:7" ht="42.75">
      <c r="A25" s="3">
        <v>4</v>
      </c>
      <c r="B25" s="4" t="s">
        <v>113</v>
      </c>
      <c r="C25" s="5" t="s">
        <v>11</v>
      </c>
      <c r="D25" s="5">
        <v>4</v>
      </c>
      <c r="E25" s="6">
        <v>1500000</v>
      </c>
      <c r="F25" s="6">
        <f>D25*E25</f>
        <v>6000000</v>
      </c>
      <c r="G25" s="10"/>
    </row>
    <row r="26" spans="1:7" s="21" customFormat="1" ht="22.5" customHeight="1">
      <c r="A26" s="46">
        <v>8</v>
      </c>
      <c r="B26" s="41" t="s">
        <v>82</v>
      </c>
      <c r="C26" s="42"/>
      <c r="D26" s="42"/>
      <c r="E26" s="43"/>
      <c r="F26" s="19">
        <v>90000000</v>
      </c>
      <c r="G26" s="20"/>
    </row>
    <row r="27" spans="1:7" s="21" customFormat="1" ht="22.5" customHeight="1">
      <c r="A27" s="47"/>
      <c r="B27" s="49" t="s">
        <v>51</v>
      </c>
      <c r="C27" s="49"/>
      <c r="D27" s="49"/>
      <c r="E27" s="49"/>
      <c r="F27" s="49"/>
      <c r="G27" s="49"/>
    </row>
    <row r="28" spans="1:7" s="21" customFormat="1" ht="22.5" customHeight="1">
      <c r="A28" s="47"/>
      <c r="B28" s="22" t="s">
        <v>52</v>
      </c>
      <c r="C28" s="22"/>
      <c r="D28" s="23" t="s">
        <v>53</v>
      </c>
      <c r="E28" s="23"/>
      <c r="F28" s="23"/>
      <c r="G28" s="24"/>
    </row>
    <row r="29" spans="1:7" s="21" customFormat="1" ht="22.5" customHeight="1">
      <c r="A29" s="47"/>
      <c r="B29" s="49" t="s">
        <v>54</v>
      </c>
      <c r="C29" s="49"/>
      <c r="D29" s="49"/>
      <c r="E29" s="49"/>
      <c r="F29" s="49"/>
      <c r="G29" s="49"/>
    </row>
    <row r="30" spans="1:7" s="21" customFormat="1" ht="22.5" customHeight="1">
      <c r="A30" s="47"/>
      <c r="B30" s="22" t="s">
        <v>55</v>
      </c>
      <c r="C30" s="22"/>
      <c r="D30" s="23" t="s">
        <v>53</v>
      </c>
      <c r="E30" s="23"/>
      <c r="F30" s="23"/>
      <c r="G30" s="24"/>
    </row>
    <row r="31" spans="1:7" s="21" customFormat="1" ht="22.5" customHeight="1">
      <c r="A31" s="47"/>
      <c r="B31" s="49" t="s">
        <v>152</v>
      </c>
      <c r="C31" s="49"/>
      <c r="D31" s="49"/>
      <c r="E31" s="49"/>
      <c r="F31" s="49"/>
      <c r="G31" s="49"/>
    </row>
    <row r="32" spans="1:7" s="21" customFormat="1" ht="22.5" customHeight="1">
      <c r="A32" s="47"/>
      <c r="B32" s="22" t="s">
        <v>83</v>
      </c>
      <c r="C32" s="22"/>
      <c r="D32" s="23" t="s">
        <v>86</v>
      </c>
      <c r="E32" s="23"/>
      <c r="F32" s="23"/>
      <c r="G32" s="24"/>
    </row>
    <row r="33" spans="1:7" s="21" customFormat="1" ht="22.5" customHeight="1">
      <c r="A33" s="47"/>
      <c r="B33" s="22" t="s">
        <v>84</v>
      </c>
      <c r="C33" s="22"/>
      <c r="D33" s="23" t="s">
        <v>69</v>
      </c>
      <c r="E33" s="23"/>
      <c r="F33" s="23"/>
      <c r="G33" s="24"/>
    </row>
    <row r="34" spans="1:7" s="21" customFormat="1" ht="22.5" customHeight="1">
      <c r="A34" s="47"/>
      <c r="B34" s="22" t="s">
        <v>85</v>
      </c>
      <c r="C34" s="22"/>
      <c r="D34" s="23" t="s">
        <v>69</v>
      </c>
      <c r="E34" s="23"/>
      <c r="F34" s="23"/>
      <c r="G34" s="24"/>
    </row>
    <row r="35" spans="1:7" s="21" customFormat="1" ht="22.5" customHeight="1">
      <c r="A35" s="47"/>
      <c r="B35" s="49" t="s">
        <v>57</v>
      </c>
      <c r="C35" s="49"/>
      <c r="D35" s="49"/>
      <c r="E35" s="49"/>
      <c r="F35" s="49"/>
      <c r="G35" s="49"/>
    </row>
    <row r="36" spans="1:7" s="21" customFormat="1" ht="22.5" customHeight="1">
      <c r="A36" s="47"/>
      <c r="B36" s="22" t="s">
        <v>58</v>
      </c>
      <c r="C36" s="22"/>
      <c r="D36" s="23" t="s">
        <v>62</v>
      </c>
      <c r="E36" s="23"/>
      <c r="F36" s="23"/>
      <c r="G36" s="24"/>
    </row>
    <row r="37" spans="1:7" s="21" customFormat="1" ht="22.5" customHeight="1">
      <c r="A37" s="47"/>
      <c r="B37" s="49" t="s">
        <v>59</v>
      </c>
      <c r="C37" s="49"/>
      <c r="D37" s="49"/>
      <c r="E37" s="49"/>
      <c r="F37" s="49"/>
      <c r="G37" s="49"/>
    </row>
    <row r="38" spans="1:7" s="21" customFormat="1" ht="22.5" customHeight="1">
      <c r="A38" s="47"/>
      <c r="B38" s="22" t="s">
        <v>60</v>
      </c>
      <c r="C38" s="22"/>
      <c r="D38" s="25">
        <v>4</v>
      </c>
      <c r="E38" s="25"/>
      <c r="F38" s="25"/>
      <c r="G38" s="25"/>
    </row>
    <row r="39" spans="1:7" s="21" customFormat="1" ht="22.5" customHeight="1">
      <c r="A39" s="47"/>
      <c r="B39" s="22" t="s">
        <v>61</v>
      </c>
      <c r="C39" s="22"/>
      <c r="D39" s="23" t="s">
        <v>87</v>
      </c>
      <c r="E39" s="23"/>
      <c r="F39" s="23"/>
      <c r="G39" s="24"/>
    </row>
    <row r="40" spans="1:7" s="21" customFormat="1" ht="22.5" customHeight="1">
      <c r="A40" s="47"/>
      <c r="B40" s="49" t="s">
        <v>63</v>
      </c>
      <c r="C40" s="49"/>
      <c r="D40" s="49"/>
      <c r="E40" s="49"/>
      <c r="F40" s="49"/>
      <c r="G40" s="49"/>
    </row>
    <row r="41" spans="1:7" s="21" customFormat="1" ht="22.5" customHeight="1">
      <c r="A41" s="47"/>
      <c r="B41" s="22" t="s">
        <v>64</v>
      </c>
      <c r="C41" s="22"/>
      <c r="D41" s="23" t="s">
        <v>65</v>
      </c>
      <c r="E41" s="23"/>
      <c r="F41" s="23"/>
      <c r="G41" s="24"/>
    </row>
    <row r="42" spans="1:7" s="21" customFormat="1" ht="22.5" customHeight="1">
      <c r="A42" s="47"/>
      <c r="B42" s="22" t="s">
        <v>66</v>
      </c>
      <c r="C42" s="22"/>
      <c r="D42" s="23" t="s">
        <v>65</v>
      </c>
      <c r="E42" s="23"/>
      <c r="F42" s="23"/>
      <c r="G42" s="24"/>
    </row>
    <row r="43" spans="1:7" s="21" customFormat="1" ht="22.5" customHeight="1">
      <c r="A43" s="47"/>
      <c r="B43" s="22" t="s">
        <v>67</v>
      </c>
      <c r="C43" s="22"/>
      <c r="D43" s="23" t="s">
        <v>65</v>
      </c>
      <c r="E43" s="23"/>
      <c r="F43" s="23"/>
      <c r="G43" s="24"/>
    </row>
    <row r="44" spans="1:7" s="21" customFormat="1" ht="22.5" customHeight="1">
      <c r="A44" s="47"/>
      <c r="B44" s="22" t="s">
        <v>68</v>
      </c>
      <c r="C44" s="22"/>
      <c r="D44" s="23" t="s">
        <v>69</v>
      </c>
      <c r="E44" s="23"/>
      <c r="F44" s="23"/>
      <c r="G44" s="24"/>
    </row>
    <row r="45" spans="1:7" s="21" customFormat="1" ht="22.5" customHeight="1">
      <c r="A45" s="47"/>
      <c r="B45" s="22" t="s">
        <v>70</v>
      </c>
      <c r="C45" s="22"/>
      <c r="D45" s="23" t="s">
        <v>65</v>
      </c>
      <c r="E45" s="23"/>
      <c r="F45" s="23"/>
      <c r="G45" s="24"/>
    </row>
    <row r="46" spans="1:7" s="21" customFormat="1" ht="22.5" customHeight="1">
      <c r="A46" s="47"/>
      <c r="B46" s="26" t="s">
        <v>70</v>
      </c>
      <c r="C46" s="26"/>
      <c r="D46" s="27"/>
      <c r="E46" s="27"/>
      <c r="F46" s="27"/>
      <c r="G46" s="28"/>
    </row>
    <row r="47" spans="1:7" s="21" customFormat="1" ht="22.5" customHeight="1">
      <c r="A47" s="47"/>
      <c r="B47" s="29" t="s">
        <v>71</v>
      </c>
      <c r="C47" s="29"/>
      <c r="D47" s="27" t="s">
        <v>53</v>
      </c>
      <c r="E47" s="27"/>
      <c r="F47" s="27"/>
      <c r="G47" s="28"/>
    </row>
    <row r="48" spans="1:7" s="21" customFormat="1" ht="22.5" customHeight="1">
      <c r="A48" s="47"/>
      <c r="B48" s="29" t="s">
        <v>72</v>
      </c>
      <c r="C48" s="29"/>
      <c r="D48" s="27" t="s">
        <v>73</v>
      </c>
      <c r="E48" s="27"/>
      <c r="F48" s="27"/>
      <c r="G48" s="28"/>
    </row>
    <row r="49" spans="1:7" s="21" customFormat="1" ht="22.5" customHeight="1">
      <c r="A49" s="47"/>
      <c r="B49" s="30" t="s">
        <v>74</v>
      </c>
      <c r="C49" s="30"/>
      <c r="D49" s="27" t="s">
        <v>75</v>
      </c>
      <c r="E49" s="27"/>
      <c r="F49" s="27"/>
      <c r="G49" s="28"/>
    </row>
    <row r="50" spans="1:7" s="21" customFormat="1" ht="22.5" customHeight="1">
      <c r="A50" s="47"/>
      <c r="B50" s="30" t="s">
        <v>76</v>
      </c>
      <c r="C50" s="30"/>
      <c r="D50" s="27" t="s">
        <v>56</v>
      </c>
      <c r="E50" s="27"/>
      <c r="F50" s="27"/>
      <c r="G50" s="28"/>
    </row>
    <row r="51" spans="1:7" s="21" customFormat="1" ht="22.5" customHeight="1">
      <c r="A51" s="47"/>
      <c r="B51" s="31" t="s">
        <v>77</v>
      </c>
      <c r="C51" s="31"/>
      <c r="D51" s="27"/>
      <c r="E51" s="27"/>
      <c r="F51" s="27"/>
      <c r="G51" s="28"/>
    </row>
    <row r="52" spans="1:7" s="21" customFormat="1" ht="22.5" customHeight="1">
      <c r="A52" s="48"/>
      <c r="B52" s="29" t="s">
        <v>78</v>
      </c>
      <c r="C52" s="29"/>
      <c r="D52" s="27" t="s">
        <v>79</v>
      </c>
      <c r="E52" s="27"/>
      <c r="F52" s="27"/>
      <c r="G52" s="28"/>
    </row>
    <row r="53" spans="1:7" s="21" customFormat="1" ht="42.75">
      <c r="A53" s="5">
        <v>9</v>
      </c>
      <c r="B53" s="9" t="s">
        <v>80</v>
      </c>
      <c r="C53" s="5" t="s">
        <v>81</v>
      </c>
      <c r="D53" s="5">
        <v>1</v>
      </c>
      <c r="E53" s="33" t="s">
        <v>101</v>
      </c>
      <c r="F53" s="33" t="s">
        <v>102</v>
      </c>
      <c r="G53" s="34"/>
    </row>
    <row r="54" spans="1:7" s="21" customFormat="1" ht="22.5" customHeight="1">
      <c r="A54" s="41" t="s">
        <v>88</v>
      </c>
      <c r="B54" s="42"/>
      <c r="C54" s="42"/>
      <c r="D54" s="42"/>
      <c r="E54" s="43"/>
      <c r="F54" s="55">
        <v>80000000</v>
      </c>
      <c r="G54" s="56"/>
    </row>
    <row r="55" spans="1:7" s="21" customFormat="1" ht="28.5">
      <c r="A55" s="46">
        <v>10</v>
      </c>
      <c r="B55" s="9" t="s">
        <v>89</v>
      </c>
      <c r="C55" s="5" t="s">
        <v>81</v>
      </c>
      <c r="D55" s="5">
        <v>1</v>
      </c>
      <c r="E55" s="6"/>
      <c r="F55" s="34"/>
      <c r="G55" s="34"/>
    </row>
    <row r="56" spans="1:7" s="21" customFormat="1" ht="18.95" customHeight="1">
      <c r="A56" s="47"/>
      <c r="B56" s="57" t="s">
        <v>90</v>
      </c>
      <c r="C56" s="58"/>
      <c r="D56" s="58">
        <v>40</v>
      </c>
      <c r="E56" s="6"/>
      <c r="F56" s="6"/>
      <c r="G56" s="34"/>
    </row>
    <row r="57" spans="1:7" s="21" customFormat="1" ht="18.95" customHeight="1">
      <c r="A57" s="47"/>
      <c r="B57" s="57" t="s">
        <v>91</v>
      </c>
      <c r="C57" s="58"/>
      <c r="D57" s="58">
        <v>12</v>
      </c>
      <c r="E57" s="6"/>
      <c r="F57" s="6"/>
      <c r="G57" s="34"/>
    </row>
    <row r="58" spans="1:7" s="21" customFormat="1" ht="18.95" customHeight="1">
      <c r="A58" s="47"/>
      <c r="B58" s="57" t="s">
        <v>92</v>
      </c>
      <c r="C58" s="58"/>
      <c r="D58" s="58">
        <v>20</v>
      </c>
      <c r="E58" s="6"/>
      <c r="F58" s="6"/>
      <c r="G58" s="34"/>
    </row>
    <row r="59" spans="1:7" s="21" customFormat="1" ht="18.95" customHeight="1">
      <c r="A59" s="47"/>
      <c r="B59" s="57" t="s">
        <v>93</v>
      </c>
      <c r="C59" s="58"/>
      <c r="D59" s="58">
        <v>70</v>
      </c>
      <c r="E59" s="6"/>
      <c r="F59" s="6"/>
      <c r="G59" s="34"/>
    </row>
    <row r="60" spans="1:7" s="21" customFormat="1" ht="18.95" customHeight="1">
      <c r="A60" s="47"/>
      <c r="B60" s="57" t="s">
        <v>151</v>
      </c>
      <c r="C60" s="58"/>
      <c r="D60" s="58">
        <v>24</v>
      </c>
      <c r="E60" s="6"/>
      <c r="F60" s="6"/>
      <c r="G60" s="34"/>
    </row>
    <row r="61" spans="1:7" s="21" customFormat="1" ht="18.95" customHeight="1">
      <c r="A61" s="47"/>
      <c r="B61" s="9" t="s">
        <v>94</v>
      </c>
      <c r="C61" s="5"/>
      <c r="D61" s="5">
        <v>2</v>
      </c>
      <c r="E61" s="6"/>
      <c r="F61" s="6"/>
      <c r="G61" s="34"/>
    </row>
    <row r="62" spans="1:7" s="21" customFormat="1" ht="18.95" customHeight="1">
      <c r="A62" s="47"/>
      <c r="B62" s="9" t="s">
        <v>95</v>
      </c>
      <c r="C62" s="5"/>
      <c r="D62" s="5">
        <v>6</v>
      </c>
      <c r="E62" s="6"/>
      <c r="F62" s="6"/>
      <c r="G62" s="34"/>
    </row>
    <row r="63" spans="1:7" s="21" customFormat="1" ht="18.95" customHeight="1">
      <c r="A63" s="47"/>
      <c r="B63" s="9" t="s">
        <v>96</v>
      </c>
      <c r="C63" s="5"/>
      <c r="D63" s="5">
        <v>2</v>
      </c>
      <c r="E63" s="6"/>
      <c r="F63" s="6"/>
      <c r="G63" s="34"/>
    </row>
    <row r="64" spans="1:7" s="21" customFormat="1" ht="18.95" customHeight="1">
      <c r="A64" s="47"/>
      <c r="B64" s="9" t="s">
        <v>97</v>
      </c>
      <c r="C64" s="5"/>
      <c r="D64" s="5">
        <v>1</v>
      </c>
      <c r="E64" s="6"/>
      <c r="F64" s="6"/>
      <c r="G64" s="34"/>
    </row>
    <row r="65" spans="1:97" s="21" customFormat="1" ht="18.95" customHeight="1">
      <c r="A65" s="47"/>
      <c r="B65" s="9" t="s">
        <v>98</v>
      </c>
      <c r="C65" s="5"/>
      <c r="D65" s="5">
        <v>1</v>
      </c>
      <c r="E65" s="6"/>
      <c r="F65" s="6"/>
      <c r="G65" s="34"/>
    </row>
    <row r="66" spans="1:97" s="61" customFormat="1" ht="18.95" customHeight="1">
      <c r="A66" s="48"/>
      <c r="B66" s="9" t="s">
        <v>99</v>
      </c>
      <c r="C66" s="5"/>
      <c r="D66" s="5">
        <v>2</v>
      </c>
      <c r="E66" s="59"/>
      <c r="F66" s="59"/>
      <c r="G66" s="34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</row>
    <row r="67" spans="1:97" s="61" customFormat="1" ht="42.75">
      <c r="A67" s="5">
        <v>11</v>
      </c>
      <c r="B67" s="9" t="s">
        <v>100</v>
      </c>
      <c r="C67" s="32" t="s">
        <v>81</v>
      </c>
      <c r="D67" s="32">
        <v>1</v>
      </c>
      <c r="E67" s="62">
        <v>0</v>
      </c>
      <c r="F67" s="63" t="s">
        <v>102</v>
      </c>
      <c r="G67" s="34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</row>
    <row r="68" spans="1:97" s="61" customFormat="1" ht="28.5" customHeight="1">
      <c r="A68" s="5">
        <v>11</v>
      </c>
      <c r="B68" s="41" t="s">
        <v>109</v>
      </c>
      <c r="C68" s="42"/>
      <c r="D68" s="42"/>
      <c r="E68" s="43"/>
      <c r="F68" s="63"/>
      <c r="G68" s="34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</row>
    <row r="69" spans="1:97" ht="71.25">
      <c r="A69" s="3">
        <v>3</v>
      </c>
      <c r="B69" s="4" t="s">
        <v>104</v>
      </c>
      <c r="C69" s="5" t="s">
        <v>105</v>
      </c>
      <c r="D69" s="5">
        <v>480</v>
      </c>
      <c r="E69" s="6">
        <v>80000</v>
      </c>
      <c r="F69" s="6">
        <f t="shared" ref="F69" si="5">D69*E69</f>
        <v>38400000</v>
      </c>
      <c r="G69" s="64" t="s">
        <v>106</v>
      </c>
    </row>
    <row r="70" spans="1:97" s="61" customFormat="1" ht="28.5" customHeight="1">
      <c r="A70" s="5">
        <v>11</v>
      </c>
      <c r="B70" s="41" t="s">
        <v>107</v>
      </c>
      <c r="C70" s="42"/>
      <c r="D70" s="42"/>
      <c r="E70" s="43"/>
      <c r="F70" s="63"/>
      <c r="G70" s="34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</row>
    <row r="71" spans="1:97" ht="30.95" customHeight="1">
      <c r="A71" s="3">
        <v>6</v>
      </c>
      <c r="B71" s="4" t="s">
        <v>116</v>
      </c>
      <c r="C71" s="5" t="s">
        <v>8</v>
      </c>
      <c r="D71" s="5">
        <v>1</v>
      </c>
      <c r="E71" s="6">
        <v>6000000</v>
      </c>
      <c r="F71" s="6">
        <f t="shared" ref="F71:F74" si="6">D71*E71</f>
        <v>6000000</v>
      </c>
      <c r="G71" s="8"/>
    </row>
    <row r="72" spans="1:97" ht="30.95" customHeight="1">
      <c r="A72" s="3">
        <v>7</v>
      </c>
      <c r="B72" s="4" t="s">
        <v>115</v>
      </c>
      <c r="C72" s="5" t="s">
        <v>9</v>
      </c>
      <c r="D72" s="5">
        <v>4</v>
      </c>
      <c r="E72" s="6">
        <v>3500000</v>
      </c>
      <c r="F72" s="6">
        <f t="shared" si="6"/>
        <v>14000000</v>
      </c>
      <c r="G72" s="8"/>
    </row>
    <row r="73" spans="1:97" ht="30.95" customHeight="1">
      <c r="A73" s="3">
        <v>7</v>
      </c>
      <c r="B73" s="4" t="s">
        <v>114</v>
      </c>
      <c r="C73" s="5" t="s">
        <v>9</v>
      </c>
      <c r="D73" s="5">
        <v>4</v>
      </c>
      <c r="E73" s="6">
        <v>2500000</v>
      </c>
      <c r="F73" s="6">
        <f t="shared" ref="F73" si="7">D73*E73</f>
        <v>10000000</v>
      </c>
      <c r="G73" s="8"/>
    </row>
    <row r="74" spans="1:97" ht="30.95" customHeight="1">
      <c r="A74" s="3">
        <v>8</v>
      </c>
      <c r="B74" s="4" t="s">
        <v>108</v>
      </c>
      <c r="C74" s="5" t="s">
        <v>8</v>
      </c>
      <c r="D74" s="5">
        <v>1</v>
      </c>
      <c r="E74" s="6">
        <v>50000000</v>
      </c>
      <c r="F74" s="6">
        <f t="shared" si="6"/>
        <v>50000000</v>
      </c>
      <c r="G74" s="8"/>
    </row>
    <row r="75" spans="1:97" ht="25.5" customHeight="1">
      <c r="A75" s="36" t="s">
        <v>21</v>
      </c>
      <c r="B75" s="37"/>
      <c r="C75" s="37"/>
      <c r="D75" s="37"/>
      <c r="E75" s="37"/>
      <c r="F75" s="37"/>
      <c r="G75" s="37"/>
    </row>
    <row r="76" spans="1:97" ht="25.5" customHeight="1">
      <c r="A76" s="38" t="s">
        <v>127</v>
      </c>
      <c r="B76" s="44"/>
      <c r="C76" s="44"/>
      <c r="D76" s="44"/>
      <c r="E76" s="44"/>
      <c r="F76" s="44"/>
      <c r="G76" s="45"/>
    </row>
    <row r="77" spans="1:97" ht="86.1" customHeight="1">
      <c r="A77" s="65">
        <v>1</v>
      </c>
      <c r="B77" s="66" t="s">
        <v>119</v>
      </c>
      <c r="C77" s="67" t="s">
        <v>8</v>
      </c>
      <c r="D77" s="67">
        <v>1</v>
      </c>
      <c r="E77" s="7">
        <v>0</v>
      </c>
      <c r="F77" s="7">
        <f>E77*D77</f>
        <v>0</v>
      </c>
      <c r="G77" s="67" t="s">
        <v>120</v>
      </c>
    </row>
    <row r="78" spans="1:97" ht="81.95" customHeight="1">
      <c r="A78" s="3">
        <v>2</v>
      </c>
      <c r="B78" s="9" t="s">
        <v>121</v>
      </c>
      <c r="C78" s="5" t="s">
        <v>12</v>
      </c>
      <c r="D78" s="5">
        <v>20</v>
      </c>
      <c r="E78" s="6">
        <v>1500000</v>
      </c>
      <c r="F78" s="6">
        <f>E78*D78</f>
        <v>30000000</v>
      </c>
      <c r="G78" s="17"/>
    </row>
    <row r="79" spans="1:97" ht="66.95" customHeight="1">
      <c r="A79" s="3">
        <v>3</v>
      </c>
      <c r="B79" s="13" t="s">
        <v>122</v>
      </c>
      <c r="C79" s="14" t="s">
        <v>12</v>
      </c>
      <c r="D79" s="14">
        <v>20</v>
      </c>
      <c r="E79" s="15">
        <v>1500000</v>
      </c>
      <c r="F79" s="15">
        <f t="shared" ref="F79:F98" si="8">E79*D79</f>
        <v>30000000</v>
      </c>
      <c r="G79" s="11"/>
    </row>
    <row r="80" spans="1:97" ht="66.95" customHeight="1">
      <c r="A80" s="65">
        <v>3</v>
      </c>
      <c r="B80" s="66" t="s">
        <v>123</v>
      </c>
      <c r="C80" s="67" t="s">
        <v>8</v>
      </c>
      <c r="D80" s="67">
        <v>1</v>
      </c>
      <c r="E80" s="7"/>
      <c r="F80" s="7">
        <f t="shared" ref="F80" si="9">E80*D80</f>
        <v>0</v>
      </c>
      <c r="G80" s="11" t="s">
        <v>120</v>
      </c>
    </row>
    <row r="81" spans="1:7" ht="66.95" customHeight="1">
      <c r="A81" s="65">
        <v>3</v>
      </c>
      <c r="B81" s="66" t="s">
        <v>124</v>
      </c>
      <c r="C81" s="67" t="s">
        <v>8</v>
      </c>
      <c r="D81" s="67">
        <v>1</v>
      </c>
      <c r="E81" s="7"/>
      <c r="F81" s="7">
        <f t="shared" ref="F81:F82" si="10">E81*D81</f>
        <v>0</v>
      </c>
      <c r="G81" s="11" t="s">
        <v>120</v>
      </c>
    </row>
    <row r="82" spans="1:7" ht="66.95" customHeight="1">
      <c r="A82" s="3">
        <v>3</v>
      </c>
      <c r="B82" s="13" t="s">
        <v>139</v>
      </c>
      <c r="C82" s="14" t="s">
        <v>12</v>
      </c>
      <c r="D82" s="14">
        <v>20</v>
      </c>
      <c r="E82" s="15">
        <v>1500000</v>
      </c>
      <c r="F82" s="15">
        <f t="shared" si="10"/>
        <v>30000000</v>
      </c>
      <c r="G82" s="11"/>
    </row>
    <row r="83" spans="1:7" ht="25.5" customHeight="1">
      <c r="A83" s="38" t="s">
        <v>128</v>
      </c>
      <c r="B83" s="44"/>
      <c r="C83" s="44"/>
      <c r="D83" s="44"/>
      <c r="E83" s="44"/>
      <c r="F83" s="44"/>
      <c r="G83" s="45"/>
    </row>
    <row r="84" spans="1:7" ht="81.95" customHeight="1">
      <c r="A84" s="3">
        <v>2</v>
      </c>
      <c r="B84" s="9" t="s">
        <v>125</v>
      </c>
      <c r="C84" s="5" t="s">
        <v>12</v>
      </c>
      <c r="D84" s="5">
        <v>14</v>
      </c>
      <c r="E84" s="6">
        <v>2000000</v>
      </c>
      <c r="F84" s="6">
        <f>E84*D84</f>
        <v>28000000</v>
      </c>
      <c r="G84" s="17"/>
    </row>
    <row r="85" spans="1:7" ht="81.95" customHeight="1">
      <c r="A85" s="3">
        <v>2</v>
      </c>
      <c r="B85" s="9" t="s">
        <v>126</v>
      </c>
      <c r="C85" s="5" t="s">
        <v>12</v>
      </c>
      <c r="D85" s="5">
        <v>24</v>
      </c>
      <c r="E85" s="6">
        <v>1000000</v>
      </c>
      <c r="F85" s="6">
        <f>E85*D85</f>
        <v>24000000</v>
      </c>
      <c r="G85" s="17"/>
    </row>
    <row r="86" spans="1:7" ht="25.5" customHeight="1">
      <c r="A86" s="38" t="s">
        <v>129</v>
      </c>
      <c r="B86" s="44"/>
      <c r="C86" s="44"/>
      <c r="D86" s="44"/>
      <c r="E86" s="44"/>
      <c r="F86" s="44"/>
      <c r="G86" s="45"/>
    </row>
    <row r="87" spans="1:7" ht="81.95" customHeight="1">
      <c r="A87" s="3">
        <v>2</v>
      </c>
      <c r="B87" s="9" t="s">
        <v>130</v>
      </c>
      <c r="C87" s="5" t="s">
        <v>12</v>
      </c>
      <c r="D87" s="5">
        <v>15</v>
      </c>
      <c r="E87" s="6">
        <v>2000000</v>
      </c>
      <c r="F87" s="6">
        <f>E87*D87</f>
        <v>30000000</v>
      </c>
      <c r="G87" s="17"/>
    </row>
    <row r="88" spans="1:7" ht="81.95" customHeight="1">
      <c r="A88" s="3">
        <v>2</v>
      </c>
      <c r="B88" s="9" t="s">
        <v>131</v>
      </c>
      <c r="C88" s="5" t="s">
        <v>12</v>
      </c>
      <c r="D88" s="5">
        <v>15</v>
      </c>
      <c r="E88" s="6">
        <v>1800000</v>
      </c>
      <c r="F88" s="6">
        <f>E88*D88</f>
        <v>27000000</v>
      </c>
      <c r="G88" s="17"/>
    </row>
    <row r="89" spans="1:7" ht="81.95" customHeight="1">
      <c r="A89" s="3">
        <v>2</v>
      </c>
      <c r="B89" s="9" t="s">
        <v>132</v>
      </c>
      <c r="C89" s="5" t="s">
        <v>12</v>
      </c>
      <c r="D89" s="5">
        <v>20</v>
      </c>
      <c r="E89" s="6">
        <v>1800000</v>
      </c>
      <c r="F89" s="6">
        <f>E89*D89</f>
        <v>36000000</v>
      </c>
      <c r="G89" s="17"/>
    </row>
    <row r="90" spans="1:7" ht="25.5" customHeight="1">
      <c r="A90" s="38" t="s">
        <v>133</v>
      </c>
      <c r="B90" s="44"/>
      <c r="C90" s="44"/>
      <c r="D90" s="44"/>
      <c r="E90" s="44"/>
      <c r="F90" s="44"/>
      <c r="G90" s="45"/>
    </row>
    <row r="91" spans="1:7" ht="126" customHeight="1">
      <c r="A91" s="3"/>
      <c r="B91" s="13" t="s">
        <v>32</v>
      </c>
      <c r="C91" s="14" t="s">
        <v>12</v>
      </c>
      <c r="D91" s="14">
        <v>1</v>
      </c>
      <c r="E91" s="15">
        <v>12000000</v>
      </c>
      <c r="F91" s="15">
        <f t="shared" si="8"/>
        <v>12000000</v>
      </c>
      <c r="G91" s="11"/>
    </row>
    <row r="92" spans="1:7" ht="85.5">
      <c r="A92" s="3"/>
      <c r="B92" s="13" t="s">
        <v>31</v>
      </c>
      <c r="C92" s="14" t="s">
        <v>12</v>
      </c>
      <c r="D92" s="14">
        <v>1</v>
      </c>
      <c r="E92" s="15">
        <v>8000000</v>
      </c>
      <c r="F92" s="15">
        <f t="shared" si="8"/>
        <v>8000000</v>
      </c>
      <c r="G92" s="11"/>
    </row>
    <row r="93" spans="1:7" ht="114">
      <c r="A93" s="3"/>
      <c r="B93" s="13" t="s">
        <v>33</v>
      </c>
      <c r="C93" s="14" t="s">
        <v>12</v>
      </c>
      <c r="D93" s="14">
        <v>1</v>
      </c>
      <c r="E93" s="15">
        <v>10000000</v>
      </c>
      <c r="F93" s="15">
        <f t="shared" si="8"/>
        <v>10000000</v>
      </c>
      <c r="G93" s="11"/>
    </row>
    <row r="94" spans="1:7" ht="27" customHeight="1">
      <c r="A94" s="41" t="s">
        <v>34</v>
      </c>
      <c r="B94" s="42"/>
      <c r="C94" s="42"/>
      <c r="D94" s="42"/>
      <c r="E94" s="42"/>
      <c r="F94" s="42"/>
      <c r="G94" s="43"/>
    </row>
    <row r="95" spans="1:7" ht="65.099999999999994" customHeight="1">
      <c r="A95" s="3">
        <v>1</v>
      </c>
      <c r="B95" s="9" t="s">
        <v>140</v>
      </c>
      <c r="C95" s="5" t="s">
        <v>12</v>
      </c>
      <c r="D95" s="5">
        <v>20</v>
      </c>
      <c r="E95" s="6">
        <v>500000</v>
      </c>
      <c r="F95" s="6">
        <f>E95*D95</f>
        <v>10000000</v>
      </c>
      <c r="G95" s="5"/>
    </row>
    <row r="96" spans="1:7" ht="54.2" customHeight="1">
      <c r="A96" s="3">
        <f>A95+1</f>
        <v>2</v>
      </c>
      <c r="B96" s="9" t="s">
        <v>141</v>
      </c>
      <c r="C96" s="5" t="s">
        <v>13</v>
      </c>
      <c r="D96" s="5">
        <v>20</v>
      </c>
      <c r="E96" s="6">
        <v>200000</v>
      </c>
      <c r="F96" s="6">
        <f>E96*D96</f>
        <v>4000000</v>
      </c>
      <c r="G96" s="5"/>
    </row>
    <row r="97" spans="1:7" ht="30" customHeight="1">
      <c r="A97" s="3">
        <v>8</v>
      </c>
      <c r="B97" s="9" t="s">
        <v>14</v>
      </c>
      <c r="C97" s="5" t="s">
        <v>9</v>
      </c>
      <c r="D97" s="5">
        <v>4</v>
      </c>
      <c r="E97" s="6">
        <v>3000000</v>
      </c>
      <c r="F97" s="6">
        <f t="shared" si="8"/>
        <v>12000000</v>
      </c>
      <c r="G97" s="5"/>
    </row>
    <row r="98" spans="1:7" ht="71.25">
      <c r="A98" s="3">
        <v>9</v>
      </c>
      <c r="B98" s="9" t="s">
        <v>142</v>
      </c>
      <c r="C98" s="5" t="s">
        <v>9</v>
      </c>
      <c r="D98" s="5">
        <v>4</v>
      </c>
      <c r="E98" s="6">
        <v>4000000</v>
      </c>
      <c r="F98" s="6">
        <f t="shared" si="8"/>
        <v>16000000</v>
      </c>
      <c r="G98" s="5"/>
    </row>
    <row r="99" spans="1:7">
      <c r="A99" s="3">
        <v>9</v>
      </c>
      <c r="B99" s="9" t="s">
        <v>143</v>
      </c>
      <c r="C99" s="5" t="s">
        <v>9</v>
      </c>
      <c r="D99" s="5">
        <v>1</v>
      </c>
      <c r="E99" s="6">
        <v>2000000</v>
      </c>
      <c r="F99" s="6">
        <f t="shared" ref="F99" si="11">E99*D99</f>
        <v>2000000</v>
      </c>
      <c r="G99" s="5"/>
    </row>
    <row r="100" spans="1:7" ht="28.5">
      <c r="A100" s="3">
        <v>9</v>
      </c>
      <c r="B100" s="9" t="s">
        <v>144</v>
      </c>
      <c r="C100" s="5" t="s">
        <v>145</v>
      </c>
      <c r="D100" s="5">
        <v>2</v>
      </c>
      <c r="E100" s="6">
        <v>5000000</v>
      </c>
      <c r="F100" s="6">
        <f t="shared" ref="F100" si="12">E100*D100</f>
        <v>10000000</v>
      </c>
      <c r="G100" s="5"/>
    </row>
    <row r="101" spans="1:7" ht="27" customHeight="1">
      <c r="A101" s="41" t="s">
        <v>146</v>
      </c>
      <c r="B101" s="42"/>
      <c r="C101" s="42"/>
      <c r="D101" s="42"/>
      <c r="E101" s="42"/>
      <c r="F101" s="42"/>
      <c r="G101" s="43"/>
    </row>
    <row r="102" spans="1:7" ht="65.099999999999994" customHeight="1">
      <c r="A102" s="3">
        <v>1</v>
      </c>
      <c r="B102" s="9" t="s">
        <v>147</v>
      </c>
      <c r="C102" s="5" t="s">
        <v>148</v>
      </c>
      <c r="D102" s="5">
        <v>1</v>
      </c>
      <c r="E102" s="6">
        <v>70000000</v>
      </c>
      <c r="F102" s="6">
        <f>E102*D102</f>
        <v>70000000</v>
      </c>
      <c r="G102" s="5"/>
    </row>
    <row r="103" spans="1:7" ht="54.2" customHeight="1">
      <c r="A103" s="3">
        <f>A102+1</f>
        <v>2</v>
      </c>
      <c r="B103" s="9" t="s">
        <v>149</v>
      </c>
      <c r="C103" s="5" t="s">
        <v>148</v>
      </c>
      <c r="D103" s="5">
        <v>1</v>
      </c>
      <c r="E103" s="6">
        <v>40000000</v>
      </c>
      <c r="F103" s="6">
        <f>E103*D103</f>
        <v>40000000</v>
      </c>
      <c r="G103" s="5"/>
    </row>
    <row r="104" spans="1:7" ht="57">
      <c r="A104" s="3">
        <f>A103+1</f>
        <v>3</v>
      </c>
      <c r="B104" s="9" t="s">
        <v>153</v>
      </c>
      <c r="C104" s="5" t="s">
        <v>148</v>
      </c>
      <c r="D104" s="5">
        <v>1</v>
      </c>
      <c r="E104" s="6">
        <v>30000000</v>
      </c>
      <c r="F104" s="6">
        <f>E104*D104</f>
        <v>30000000</v>
      </c>
      <c r="G104" s="5"/>
    </row>
    <row r="105" spans="1:7" ht="21.95" customHeight="1">
      <c r="A105" s="36" t="s">
        <v>22</v>
      </c>
      <c r="B105" s="37"/>
      <c r="C105" s="37"/>
      <c r="D105" s="37"/>
      <c r="E105" s="37"/>
      <c r="F105" s="37"/>
      <c r="G105" s="37"/>
    </row>
    <row r="106" spans="1:7" ht="42" customHeight="1">
      <c r="A106" s="3">
        <v>4</v>
      </c>
      <c r="B106" s="9" t="s">
        <v>158</v>
      </c>
      <c r="C106" s="5" t="s">
        <v>8</v>
      </c>
      <c r="D106" s="5">
        <v>1</v>
      </c>
      <c r="E106" s="6">
        <v>100000000</v>
      </c>
      <c r="F106" s="6">
        <f t="shared" ref="F106:F109" si="13">E106*D106</f>
        <v>100000000</v>
      </c>
      <c r="G106" s="5" t="s">
        <v>135</v>
      </c>
    </row>
    <row r="107" spans="1:7" ht="51.95" customHeight="1">
      <c r="A107" s="3">
        <v>5</v>
      </c>
      <c r="B107" s="4" t="s">
        <v>36</v>
      </c>
      <c r="C107" s="5" t="s">
        <v>11</v>
      </c>
      <c r="D107" s="5">
        <v>200</v>
      </c>
      <c r="E107" s="6">
        <v>45000</v>
      </c>
      <c r="F107" s="6">
        <f>D107*E107</f>
        <v>9000000</v>
      </c>
      <c r="G107" s="8"/>
    </row>
    <row r="108" spans="1:7" ht="24" customHeight="1">
      <c r="A108" s="3">
        <v>6</v>
      </c>
      <c r="B108" s="4" t="s">
        <v>29</v>
      </c>
      <c r="C108" s="5" t="s">
        <v>11</v>
      </c>
      <c r="D108" s="5">
        <v>200</v>
      </c>
      <c r="E108" s="6">
        <v>45000</v>
      </c>
      <c r="F108" s="6">
        <f>D108*E108</f>
        <v>9000000</v>
      </c>
      <c r="G108" s="8"/>
    </row>
    <row r="109" spans="1:7" ht="48.95" customHeight="1">
      <c r="A109" s="3">
        <v>11</v>
      </c>
      <c r="B109" s="9" t="s">
        <v>15</v>
      </c>
      <c r="C109" s="5" t="s">
        <v>16</v>
      </c>
      <c r="D109" s="5">
        <v>2</v>
      </c>
      <c r="E109" s="6">
        <v>30000000</v>
      </c>
      <c r="F109" s="6">
        <f t="shared" si="13"/>
        <v>60000000</v>
      </c>
      <c r="G109" s="5"/>
    </row>
    <row r="110" spans="1:7" ht="21.95" customHeight="1">
      <c r="A110" s="36" t="s">
        <v>150</v>
      </c>
      <c r="B110" s="37"/>
      <c r="C110" s="37"/>
      <c r="D110" s="37"/>
      <c r="E110" s="37"/>
      <c r="F110" s="37"/>
      <c r="G110" s="37"/>
    </row>
    <row r="111" spans="1:7" ht="57" customHeight="1">
      <c r="A111" s="3">
        <v>1</v>
      </c>
      <c r="B111" s="9" t="s">
        <v>23</v>
      </c>
      <c r="C111" s="5" t="s">
        <v>8</v>
      </c>
      <c r="D111" s="5">
        <v>1</v>
      </c>
      <c r="E111" s="6">
        <v>30000000</v>
      </c>
      <c r="F111" s="6">
        <f>E111*D111</f>
        <v>30000000</v>
      </c>
      <c r="G111" s="5"/>
    </row>
    <row r="112" spans="1:7" ht="27.95" customHeight="1">
      <c r="A112" s="3">
        <v>2</v>
      </c>
      <c r="B112" s="9" t="s">
        <v>24</v>
      </c>
      <c r="C112" s="5" t="s">
        <v>8</v>
      </c>
      <c r="D112" s="5">
        <v>1</v>
      </c>
      <c r="E112" s="6">
        <v>5000000</v>
      </c>
      <c r="F112" s="6">
        <f>E112*D112</f>
        <v>5000000</v>
      </c>
      <c r="G112" s="5"/>
    </row>
    <row r="113" spans="1:7" ht="27.95" customHeight="1">
      <c r="A113" s="3">
        <v>3</v>
      </c>
      <c r="B113" s="9" t="s">
        <v>25</v>
      </c>
      <c r="C113" s="5" t="s">
        <v>12</v>
      </c>
      <c r="D113" s="5">
        <v>1</v>
      </c>
      <c r="E113" s="6">
        <v>4000000</v>
      </c>
      <c r="F113" s="6">
        <f>E113*D113</f>
        <v>4000000</v>
      </c>
      <c r="G113" s="5"/>
    </row>
    <row r="114" spans="1:7" ht="27.95" customHeight="1">
      <c r="A114" s="3">
        <v>4</v>
      </c>
      <c r="B114" s="9" t="s">
        <v>26</v>
      </c>
      <c r="C114" s="5" t="s">
        <v>8</v>
      </c>
      <c r="D114" s="5">
        <v>1</v>
      </c>
      <c r="E114" s="6">
        <v>4000000</v>
      </c>
      <c r="F114" s="6">
        <f>E114*D114</f>
        <v>4000000</v>
      </c>
      <c r="G114" s="5"/>
    </row>
    <row r="115" spans="1:7" ht="27.95" customHeight="1">
      <c r="A115" s="3">
        <v>5</v>
      </c>
      <c r="B115" s="9" t="s">
        <v>27</v>
      </c>
      <c r="C115" s="5" t="s">
        <v>8</v>
      </c>
      <c r="D115" s="5">
        <v>1</v>
      </c>
      <c r="E115" s="6">
        <v>10000000</v>
      </c>
      <c r="F115" s="6">
        <f>E115*D115</f>
        <v>10000000</v>
      </c>
      <c r="G115" s="5"/>
    </row>
    <row r="116" spans="1:7" ht="21.95" customHeight="1">
      <c r="A116" s="36" t="s">
        <v>136</v>
      </c>
      <c r="B116" s="37"/>
      <c r="C116" s="37"/>
      <c r="D116" s="37"/>
      <c r="E116" s="37"/>
      <c r="F116" s="37"/>
      <c r="G116" s="37"/>
    </row>
    <row r="117" spans="1:7" ht="27" customHeight="1">
      <c r="A117" s="65">
        <v>1</v>
      </c>
      <c r="B117" s="66" t="s">
        <v>37</v>
      </c>
      <c r="C117" s="67" t="s">
        <v>8</v>
      </c>
      <c r="D117" s="67">
        <v>1</v>
      </c>
      <c r="E117" s="7"/>
      <c r="F117" s="7">
        <f>E117*D117</f>
        <v>0</v>
      </c>
      <c r="G117" s="68" t="s">
        <v>138</v>
      </c>
    </row>
    <row r="118" spans="1:7" ht="27" customHeight="1">
      <c r="A118" s="65">
        <v>2</v>
      </c>
      <c r="B118" s="66" t="s">
        <v>38</v>
      </c>
      <c r="C118" s="67" t="s">
        <v>8</v>
      </c>
      <c r="D118" s="67">
        <v>1</v>
      </c>
      <c r="E118" s="7"/>
      <c r="F118" s="7">
        <f>E118*D118</f>
        <v>0</v>
      </c>
      <c r="G118" s="69"/>
    </row>
    <row r="119" spans="1:7" ht="27" customHeight="1">
      <c r="A119" s="65">
        <v>3</v>
      </c>
      <c r="B119" s="66" t="s">
        <v>39</v>
      </c>
      <c r="C119" s="67" t="s">
        <v>8</v>
      </c>
      <c r="D119" s="67">
        <v>1</v>
      </c>
      <c r="E119" s="7"/>
      <c r="F119" s="7">
        <f>E119*D119</f>
        <v>0</v>
      </c>
      <c r="G119" s="69"/>
    </row>
    <row r="120" spans="1:7" ht="27" customHeight="1">
      <c r="A120" s="65">
        <v>4</v>
      </c>
      <c r="B120" s="66" t="s">
        <v>40</v>
      </c>
      <c r="C120" s="67" t="s">
        <v>8</v>
      </c>
      <c r="D120" s="67">
        <v>1</v>
      </c>
      <c r="E120" s="7"/>
      <c r="F120" s="7">
        <f>E120*D120</f>
        <v>0</v>
      </c>
      <c r="G120" s="69"/>
    </row>
    <row r="121" spans="1:7" ht="27" customHeight="1">
      <c r="A121" s="65">
        <v>5</v>
      </c>
      <c r="B121" s="66" t="s">
        <v>41</v>
      </c>
      <c r="C121" s="67" t="s">
        <v>8</v>
      </c>
      <c r="D121" s="67">
        <v>1</v>
      </c>
      <c r="E121" s="7"/>
      <c r="F121" s="7">
        <f>E121*D121</f>
        <v>0</v>
      </c>
      <c r="G121" s="69"/>
    </row>
    <row r="122" spans="1:7" ht="27" customHeight="1">
      <c r="A122" s="65">
        <v>5</v>
      </c>
      <c r="B122" s="66" t="s">
        <v>137</v>
      </c>
      <c r="C122" s="67" t="s">
        <v>8</v>
      </c>
      <c r="D122" s="67">
        <v>1</v>
      </c>
      <c r="E122" s="7"/>
      <c r="F122" s="7">
        <f>E122*D122</f>
        <v>0</v>
      </c>
      <c r="G122" s="70"/>
    </row>
    <row r="123" spans="1:7" ht="21.95" customHeight="1">
      <c r="A123" s="54" t="s">
        <v>17</v>
      </c>
      <c r="B123" s="54"/>
      <c r="C123" s="54"/>
      <c r="D123" s="54"/>
      <c r="E123" s="54"/>
      <c r="F123" s="2">
        <f>SUM(F17:F121)</f>
        <v>1301360000</v>
      </c>
      <c r="G123" s="1"/>
    </row>
    <row r="124" spans="1:7" ht="21.95" customHeight="1">
      <c r="A124" s="35" t="s">
        <v>18</v>
      </c>
      <c r="B124" s="35"/>
      <c r="C124" s="35"/>
      <c r="D124" s="35"/>
      <c r="E124" s="35"/>
      <c r="F124" s="2">
        <f>F123*8%</f>
        <v>104108800</v>
      </c>
      <c r="G124" s="1"/>
    </row>
    <row r="125" spans="1:7" ht="21.95" customHeight="1">
      <c r="A125" s="35" t="s">
        <v>19</v>
      </c>
      <c r="B125" s="35"/>
      <c r="C125" s="35"/>
      <c r="D125" s="35"/>
      <c r="E125" s="35"/>
      <c r="F125" s="2">
        <f>SUM(F123:F124)</f>
        <v>1405468800</v>
      </c>
      <c r="G125" s="1"/>
    </row>
    <row r="126" spans="1:7" ht="21" customHeight="1">
      <c r="B126" s="16" t="s">
        <v>28</v>
      </c>
    </row>
  </sheetData>
  <mergeCells count="33">
    <mergeCell ref="A101:G101"/>
    <mergeCell ref="A5:G5"/>
    <mergeCell ref="A17:G17"/>
    <mergeCell ref="A1:G1"/>
    <mergeCell ref="A2:G3"/>
    <mergeCell ref="A110:G110"/>
    <mergeCell ref="A123:E123"/>
    <mergeCell ref="A11:G11"/>
    <mergeCell ref="A12:G12"/>
    <mergeCell ref="B40:G40"/>
    <mergeCell ref="A54:E54"/>
    <mergeCell ref="A55:A66"/>
    <mergeCell ref="B68:E68"/>
    <mergeCell ref="B70:E70"/>
    <mergeCell ref="A83:G83"/>
    <mergeCell ref="A86:G86"/>
    <mergeCell ref="A90:G90"/>
    <mergeCell ref="G117:G122"/>
    <mergeCell ref="A124:E124"/>
    <mergeCell ref="A125:E125"/>
    <mergeCell ref="A75:G75"/>
    <mergeCell ref="A105:G105"/>
    <mergeCell ref="A18:G18"/>
    <mergeCell ref="A94:G94"/>
    <mergeCell ref="A76:G76"/>
    <mergeCell ref="A116:G116"/>
    <mergeCell ref="A26:A52"/>
    <mergeCell ref="B26:E26"/>
    <mergeCell ref="B27:G27"/>
    <mergeCell ref="B29:G29"/>
    <mergeCell ref="B31:G31"/>
    <mergeCell ref="B35:G35"/>
    <mergeCell ref="B37:G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Báo giá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Pham</dc:creator>
  <cp:lastModifiedBy>hieu pham</cp:lastModifiedBy>
  <dcterms:created xsi:type="dcterms:W3CDTF">2023-08-30T08:37:36Z</dcterms:created>
  <dcterms:modified xsi:type="dcterms:W3CDTF">2024-02-06T05:45:41Z</dcterms:modified>
</cp:coreProperties>
</file>